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<sst xmlns="http://schemas.openxmlformats.org/spreadsheetml/2006/main" count="66" uniqueCount="32">
  <si>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</si>
  <si>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</si>
  <si>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</si>
  <si>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</si>
  <si>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</si>
  <si>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</si>
  <si>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</si>
  <si>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</si>
  <si>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</si>
  <si>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</si>
  <si>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</si>
  <si>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</si>
  <si>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</si>
  <si>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</si>
  <si>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</si>
  <si>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</si>
  <si>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</si>
  <si>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</si>
  <si>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</si>
  <si>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</si>
  <si>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Неблагоустроенные жилые дома  признанные МВК поквартирно или полностью</t>
  </si>
  <si>
    <t xml:space="preserve">Лот №4 Октябрьский территориальный округ </t>
  </si>
  <si>
    <t>пр. Ломоносова д.183 кор.5</t>
  </si>
  <si>
    <t>ул. Авиационная д.68</t>
  </si>
  <si>
    <t>ул. Авиационная д.36</t>
  </si>
  <si>
    <t>3-5 этажные дома</t>
  </si>
  <si>
    <t>деревянные благоустроенные жилые дома c газоснабжением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</si>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</sst>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166" fontId="7" fillId="33" borderId="14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1" zoomScaleNormal="81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38" sqref="C38:F38"/>
    </sheetView>
  </sheetViews>
  <sheetFormatPr defaultColWidth="9.00390625" defaultRowHeight="12.75"/>
  <cols>
    <col min="1" max="1" width="20.375" style="8" customWidth="1"/>
    <col min="2" max="2" width="49.25390625" style="8" customWidth="1"/>
    <col min="3" max="3" width="18.625" style="8" customWidth="1"/>
    <col min="4" max="4" width="16.25390625" style="8" customWidth="1"/>
    <col min="5" max="5" width="19.625" style="8" customWidth="1"/>
    <col min="6" max="6" width="13.125" style="8" customWidth="1"/>
    <col min="7" max="16384" width="9.125" style="8" customWidth="1"/>
  </cols>
  <sheetData>
    <row r="1" spans="2:5" ht="15.75">
      <c r="B1" s="6"/>
      <c r="C1" s="6" t="s">
        <v>9</v>
      </c>
      <c r="D1" s="2"/>
      <c r="E1" s="2"/>
    </row>
    <row r="2" spans="2:5" ht="15.75">
      <c r="B2" s="5"/>
      <c r="C2" s="5" t="s">
        <v>10</v>
      </c>
      <c r="D2" s="2"/>
      <c r="E2" s="2"/>
    </row>
    <row r="3" spans="2:5" ht="15.75">
      <c r="B3" s="5"/>
      <c r="C3" s="5" t="s">
        <v>11</v>
      </c>
      <c r="D3" s="2"/>
      <c r="E3" s="2"/>
    </row>
    <row r="4" spans="1:3" ht="14.25" customHeight="1">
      <c r="A4" s="9"/>
      <c r="B4" s="3"/>
      <c r="C4" s="3"/>
    </row>
    <row r="5" spans="1:2" s="10" customFormat="1" ht="30.75" customHeight="1">
      <c r="A5" s="51" t="s">
        <v>12</v>
      </c>
      <c r="B5" s="52"/>
    </row>
    <row r="6" spans="1:2" ht="18.75" customHeight="1">
      <c r="A6" s="53" t="s">
        <v>21</v>
      </c>
      <c r="B6" s="54"/>
    </row>
    <row r="7" spans="1:10" s="11" customFormat="1" ht="65.25" customHeight="1">
      <c r="A7" s="55" t="s">
        <v>7</v>
      </c>
      <c r="B7" s="55" t="s">
        <v>8</v>
      </c>
      <c r="C7" s="41" t="s">
        <v>26</v>
      </c>
      <c r="D7" s="40" t="s">
        <v>20</v>
      </c>
      <c r="E7" s="41" t="s">
        <v>25</v>
      </c>
      <c r="J7" s="40"/>
    </row>
    <row r="8" spans="1:5" s="11" customFormat="1" ht="22.5">
      <c r="A8" s="55"/>
      <c r="B8" s="55"/>
      <c r="C8" s="42" t="s">
        <v>22</v>
      </c>
      <c r="D8" s="42" t="s">
        <v>23</v>
      </c>
      <c r="E8" s="42" t="s">
        <v>24</v>
      </c>
    </row>
    <row r="9" spans="1:5" ht="14.25" customHeight="1">
      <c r="A9" s="1"/>
      <c r="B9" s="1"/>
      <c r="C9" s="39"/>
      <c r="D9" s="39"/>
      <c r="E9" s="39"/>
    </row>
    <row r="10" spans="1:5" ht="14.25" customHeight="1">
      <c r="A10" s="1"/>
      <c r="B10" s="1" t="s">
        <v>13</v>
      </c>
      <c r="C10" s="39">
        <v>444.2</v>
      </c>
      <c r="D10" s="39">
        <v>506.7</v>
      </c>
      <c r="E10" s="43">
        <v>1556.5</v>
      </c>
    </row>
    <row r="11" spans="1:5" ht="14.25" customHeight="1" thickBot="1">
      <c r="A11" s="1"/>
      <c r="B11" s="7" t="s">
        <v>14</v>
      </c>
      <c r="C11" s="39">
        <v>444.2</v>
      </c>
      <c r="D11" s="39">
        <v>506.7</v>
      </c>
      <c r="E11" s="43">
        <v>1556.5</v>
      </c>
    </row>
    <row r="12" spans="1:5" ht="13.5" thickTop="1">
      <c r="A12" s="47" t="s">
        <v>6</v>
      </c>
      <c r="B12" s="17" t="s">
        <v>3</v>
      </c>
      <c r="C12" s="22">
        <f>C11*45%/100</f>
        <v>1.9989</v>
      </c>
      <c r="D12" s="22">
        <f>D11*45%/100</f>
        <v>2.28015</v>
      </c>
      <c r="E12" s="22">
        <v>0</v>
      </c>
    </row>
    <row r="13" spans="1:5" s="10" customFormat="1" ht="16.5" customHeight="1">
      <c r="A13" s="48"/>
      <c r="B13" s="14" t="s">
        <v>17</v>
      </c>
      <c r="C13" s="23">
        <f>1007.68*C12</f>
        <v>2014.2515519999997</v>
      </c>
      <c r="D13" s="23">
        <f>1007.68*D12</f>
        <v>2297.6615519999996</v>
      </c>
      <c r="E13" s="23">
        <f>1007.68*E12</f>
        <v>0</v>
      </c>
    </row>
    <row r="14" spans="1:5" ht="13.5" customHeight="1">
      <c r="A14" s="48"/>
      <c r="B14" s="14" t="s">
        <v>2</v>
      </c>
      <c r="C14" s="24">
        <f>C13/C10/12</f>
        <v>0.37788</v>
      </c>
      <c r="D14" s="24">
        <f>D13/D10/12</f>
        <v>0.37787999999999994</v>
      </c>
      <c r="E14" s="24">
        <f>E13/E10/12</f>
        <v>0</v>
      </c>
    </row>
    <row r="15" spans="1:5" ht="15" customHeight="1" thickBot="1">
      <c r="A15" s="49"/>
      <c r="B15" s="18" t="s">
        <v>0</v>
      </c>
      <c r="C15" s="25" t="s">
        <v>18</v>
      </c>
      <c r="D15" s="25" t="s">
        <v>18</v>
      </c>
      <c r="E15" s="25" t="s">
        <v>18</v>
      </c>
    </row>
    <row r="16" spans="1:5" ht="13.5" thickTop="1">
      <c r="A16" s="44" t="s">
        <v>27</v>
      </c>
      <c r="B16" s="21" t="s">
        <v>4</v>
      </c>
      <c r="C16" s="26">
        <f>C11*10%/10</f>
        <v>4.442</v>
      </c>
      <c r="D16" s="26">
        <f>D11*10%/10</f>
        <v>5.067</v>
      </c>
      <c r="E16" s="26">
        <v>0</v>
      </c>
    </row>
    <row r="17" spans="1:5" ht="12.75" customHeight="1">
      <c r="A17" s="45"/>
      <c r="B17" s="16" t="s">
        <v>17</v>
      </c>
      <c r="C17" s="27">
        <f>2281.73*C16</f>
        <v>10135.444660000001</v>
      </c>
      <c r="D17" s="27">
        <f>2281.73*D16</f>
        <v>11561.52591</v>
      </c>
      <c r="E17" s="27">
        <f>2281.73*E16</f>
        <v>0</v>
      </c>
    </row>
    <row r="18" spans="1:5" ht="15.75" customHeight="1">
      <c r="A18" s="45"/>
      <c r="B18" s="16" t="s">
        <v>2</v>
      </c>
      <c r="C18" s="27">
        <f>C17/C10/12</f>
        <v>1.901441666666667</v>
      </c>
      <c r="D18" s="27">
        <f>D17/D10/12</f>
        <v>1.9014416666666667</v>
      </c>
      <c r="E18" s="27">
        <f>E17/E10/12</f>
        <v>0</v>
      </c>
    </row>
    <row r="19" spans="1:5" ht="13.5" customHeight="1" thickBot="1">
      <c r="A19" s="46"/>
      <c r="B19" s="18" t="s">
        <v>0</v>
      </c>
      <c r="C19" s="25" t="s">
        <v>18</v>
      </c>
      <c r="D19" s="25" t="s">
        <v>18</v>
      </c>
      <c r="E19" s="25" t="s">
        <v>18</v>
      </c>
    </row>
    <row r="20" spans="1:5" ht="15" customHeight="1" thickTop="1">
      <c r="A20" s="44" t="s">
        <v>28</v>
      </c>
      <c r="B20" s="19" t="s">
        <v>15</v>
      </c>
      <c r="C20" s="28">
        <v>265.5</v>
      </c>
      <c r="D20" s="28">
        <v>400</v>
      </c>
      <c r="E20" s="28">
        <v>620</v>
      </c>
    </row>
    <row r="21" spans="1:5" ht="12.75">
      <c r="A21" s="45"/>
      <c r="B21" s="15" t="s">
        <v>4</v>
      </c>
      <c r="C21" s="29">
        <f>C20*0.08</f>
        <v>21.240000000000002</v>
      </c>
      <c r="D21" s="29">
        <f>D20*0.07</f>
        <v>28.000000000000004</v>
      </c>
      <c r="E21" s="29">
        <f>E20*0.25</f>
        <v>155</v>
      </c>
    </row>
    <row r="22" spans="1:5" ht="13.5" customHeight="1">
      <c r="A22" s="45"/>
      <c r="B22" s="16" t="s">
        <v>17</v>
      </c>
      <c r="C22" s="30">
        <f>445.14*C21</f>
        <v>9454.7736</v>
      </c>
      <c r="D22" s="30">
        <f>445.14*D21</f>
        <v>12463.920000000002</v>
      </c>
      <c r="E22" s="30">
        <f>445.14*E21</f>
        <v>68996.7</v>
      </c>
    </row>
    <row r="23" spans="1:5" ht="16.5" customHeight="1">
      <c r="A23" s="45"/>
      <c r="B23" s="16" t="s">
        <v>2</v>
      </c>
      <c r="C23" s="27">
        <f>C22/C10/12</f>
        <v>1.7737456100855473</v>
      </c>
      <c r="D23" s="27">
        <f>D22/D10/12</f>
        <v>2.0498519834221436</v>
      </c>
      <c r="E23" s="27">
        <f>E22/E10/12</f>
        <v>3.6940089945390295</v>
      </c>
    </row>
    <row r="24" spans="1:5" ht="17.25" customHeight="1" thickBot="1">
      <c r="A24" s="46"/>
      <c r="B24" s="18" t="s">
        <v>0</v>
      </c>
      <c r="C24" s="25" t="s">
        <v>18</v>
      </c>
      <c r="D24" s="25" t="s">
        <v>18</v>
      </c>
      <c r="E24" s="25" t="s">
        <v>18</v>
      </c>
    </row>
    <row r="25" spans="1:5" ht="13.5" thickTop="1">
      <c r="A25" s="47" t="s">
        <v>29</v>
      </c>
      <c r="B25" s="17" t="s">
        <v>4</v>
      </c>
      <c r="C25" s="31">
        <f>C11*0.25%</f>
        <v>1.1105</v>
      </c>
      <c r="D25" s="31">
        <f>D11*0.25%</f>
        <v>1.26675</v>
      </c>
      <c r="E25" s="31">
        <f>E11*0.25%</f>
        <v>3.89125</v>
      </c>
    </row>
    <row r="26" spans="1:5" ht="16.5" customHeight="1">
      <c r="A26" s="48"/>
      <c r="B26" s="14" t="s">
        <v>17</v>
      </c>
      <c r="C26" s="4">
        <f>71.18*C25</f>
        <v>79.04539000000001</v>
      </c>
      <c r="D26" s="4">
        <f>71.18*D25</f>
        <v>90.16726500000001</v>
      </c>
      <c r="E26" s="4">
        <f>71.18*E25</f>
        <v>276.979175</v>
      </c>
    </row>
    <row r="27" spans="1:5" ht="17.25" customHeight="1">
      <c r="A27" s="48"/>
      <c r="B27" s="14" t="s">
        <v>2</v>
      </c>
      <c r="C27" s="4">
        <f>C26/C10/12</f>
        <v>0.01482916666666667</v>
      </c>
      <c r="D27" s="4">
        <f>D26/D10/12</f>
        <v>0.01482916666666667</v>
      </c>
      <c r="E27" s="4">
        <f>E26/E10/12</f>
        <v>0.014829166666666666</v>
      </c>
    </row>
    <row r="28" spans="1:5" ht="18" customHeight="1" thickBot="1">
      <c r="A28" s="49"/>
      <c r="B28" s="18" t="s">
        <v>0</v>
      </c>
      <c r="C28" s="25" t="s">
        <v>18</v>
      </c>
      <c r="D28" s="25" t="s">
        <v>18</v>
      </c>
      <c r="E28" s="25" t="s">
        <v>18</v>
      </c>
    </row>
    <row r="29" spans="1:5" ht="13.5" thickTop="1">
      <c r="A29" s="47" t="s">
        <v>30</v>
      </c>
      <c r="B29" s="17" t="s">
        <v>5</v>
      </c>
      <c r="C29" s="31">
        <f>C11*0.48%</f>
        <v>2.13216</v>
      </c>
      <c r="D29" s="31">
        <f>D11*0.48%</f>
        <v>2.4321599999999997</v>
      </c>
      <c r="E29" s="31">
        <f>E11*0.7%</f>
        <v>10.895499999999998</v>
      </c>
    </row>
    <row r="30" spans="1:5" ht="15" customHeight="1">
      <c r="A30" s="48"/>
      <c r="B30" s="14" t="s">
        <v>17</v>
      </c>
      <c r="C30" s="4">
        <f>45.32*C29</f>
        <v>96.62949119999999</v>
      </c>
      <c r="D30" s="4">
        <f>45.32*D29</f>
        <v>110.22549119999998</v>
      </c>
      <c r="E30" s="4">
        <f>45.32*E29</f>
        <v>493.78405999999995</v>
      </c>
    </row>
    <row r="31" spans="1:5" ht="17.25" customHeight="1">
      <c r="A31" s="48"/>
      <c r="B31" s="14" t="s">
        <v>2</v>
      </c>
      <c r="C31" s="4">
        <f>C30/C10/12</f>
        <v>0.018128</v>
      </c>
      <c r="D31" s="4">
        <f>D30/D10/12</f>
        <v>0.018127999999999995</v>
      </c>
      <c r="E31" s="4">
        <f>E30/E10/12</f>
        <v>0.026436666666666664</v>
      </c>
    </row>
    <row r="32" spans="1:5" ht="15.75" customHeight="1" thickBot="1">
      <c r="A32" s="49"/>
      <c r="B32" s="18" t="s">
        <v>0</v>
      </c>
      <c r="C32" s="25" t="s">
        <v>18</v>
      </c>
      <c r="D32" s="25" t="s">
        <v>18</v>
      </c>
      <c r="E32" s="25" t="s">
        <v>18</v>
      </c>
    </row>
    <row r="33" spans="1:5" ht="12.75" customHeight="1" thickTop="1">
      <c r="A33" s="44" t="s">
        <v>31</v>
      </c>
      <c r="B33" s="20" t="s">
        <v>19</v>
      </c>
      <c r="C33" s="32"/>
      <c r="D33" s="32"/>
      <c r="E33" s="32"/>
    </row>
    <row r="34" spans="1:5" ht="12.75" customHeight="1">
      <c r="A34" s="45"/>
      <c r="B34" s="13" t="s">
        <v>4</v>
      </c>
      <c r="C34" s="33">
        <f>C33*10%</f>
        <v>0</v>
      </c>
      <c r="D34" s="33">
        <f>D33*10%</f>
        <v>0</v>
      </c>
      <c r="E34" s="33">
        <f>E33*10%</f>
        <v>0</v>
      </c>
    </row>
    <row r="35" spans="1:5" ht="18.75" customHeight="1">
      <c r="A35" s="45"/>
      <c r="B35" s="12" t="s">
        <v>1</v>
      </c>
      <c r="C35" s="34">
        <f>C34*1209.48</f>
        <v>0</v>
      </c>
      <c r="D35" s="34">
        <f>D34*1209.48</f>
        <v>0</v>
      </c>
      <c r="E35" s="34">
        <f>E34*1209.48</f>
        <v>0</v>
      </c>
    </row>
    <row r="36" spans="1:5" ht="18" customHeight="1">
      <c r="A36" s="45"/>
      <c r="B36" s="12" t="s">
        <v>2</v>
      </c>
      <c r="C36" s="35">
        <f>C35/C10</f>
        <v>0</v>
      </c>
      <c r="D36" s="35">
        <f>D35/D10</f>
        <v>0</v>
      </c>
      <c r="E36" s="35">
        <f>E35/E10</f>
        <v>0</v>
      </c>
    </row>
    <row r="37" spans="1:5" ht="18" customHeight="1" thickBot="1">
      <c r="A37" s="46"/>
      <c r="B37" s="18" t="s">
        <v>0</v>
      </c>
      <c r="C37" s="25" t="s">
        <v>18</v>
      </c>
      <c r="D37" s="25" t="s">
        <v>18</v>
      </c>
      <c r="E37" s="25" t="s">
        <v>18</v>
      </c>
    </row>
    <row r="38" spans="1:6" s="1" customFormat="1" ht="19.5" customHeight="1" thickTop="1">
      <c r="A38" s="50" t="s">
        <v>16</v>
      </c>
      <c r="B38" s="50"/>
      <c r="C38" s="36">
        <f>C13+C17+C22+C26+C30+C35</f>
        <v>21780.144693200004</v>
      </c>
      <c r="D38" s="36">
        <f>D13+D17+D22+D26+D30+D35</f>
        <v>26523.5002182</v>
      </c>
      <c r="E38" s="36">
        <f>E13+E17+E22+E26+E30+E35</f>
        <v>69767.463235</v>
      </c>
      <c r="F38" s="56">
        <f>SUM(C38:E38)</f>
        <v>118071.1081464</v>
      </c>
    </row>
    <row r="39" spans="3:5" s="1" customFormat="1" ht="12.75">
      <c r="C39" s="37"/>
      <c r="D39" s="37"/>
      <c r="E39" s="37"/>
    </row>
    <row r="40" spans="3:5" s="1" customFormat="1" ht="20.25" customHeight="1">
      <c r="C40" s="38">
        <f>C38/C10/12</f>
        <v>4.086024443418881</v>
      </c>
      <c r="D40" s="38">
        <f>D38/D10/12</f>
        <v>4.362130816755477</v>
      </c>
      <c r="E40" s="38">
        <f>E38/E10/12</f>
        <v>3.735274827872363</v>
      </c>
    </row>
  </sheetData>
  <sheetProtection/>
  <mergeCells count="11">
    <mergeCell ref="A5:B5"/>
    <mergeCell ref="A6:B6"/>
    <mergeCell ref="A7:A8"/>
    <mergeCell ref="B7:B8"/>
    <mergeCell ref="A12:A15"/>
    <mergeCell ref="A16:A19"/>
    <mergeCell ref="A20:A24"/>
    <mergeCell ref="A25:A28"/>
    <mergeCell ref="A33:A37"/>
    <mergeCell ref="A38:B38"/>
    <mergeCell ref="A29:A32"/>
  </mergeCells>
  <printOptions/>
  <pageMargins left="0.3937007874015748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2015-04-27T07:54:22Z</cp:lastPrinted>
  <dcterms:created xsi:type="dcterms:W3CDTF">2007-12-13T08:11:03Z</dcterms:created>
  <dcterms:modified xsi:type="dcterms:W3CDTF">2015-05-15T08:02:36Z</dcterms:modified>
  <cp:category/>
  <cp:version/>
  <cp:contentType/>
  <cp:contentStatus/>
</cp:coreProperties>
</file>